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<sst xmlns="http://schemas.openxmlformats.org/spreadsheetml/2006/main" count="88" uniqueCount="50">
  <si>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</si>
  <si>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</si>
  <si>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</si>
  <si>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</si>
  <si>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</si>
  <si>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</si>
  <si>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</si>
  <si>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</si>
  <si>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</si>
  <si>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</si>
  <si>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</si>
  <si>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</si>
  <si>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</si>
  <si>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</si>
  <si>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</si>
  <si>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</si>
  <si>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</si>
  <si>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</si>
  <si>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</si>
  <si>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</si>
  <si>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</si>
  <si>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</si>
  <si>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</si>
  <si>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</si>
  <si>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</si>
  <si>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</si>
  <si>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</si>
  <si>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</si>
  <si>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</si>
  <si>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</si>
  <si>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</si>
  <si>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</si>
  <si>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</si>
  <si>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</si>
  <si>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</si>
  <si>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</si>
  <si>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</si>
  <si>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</si>
  <si>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</si>
  <si>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</si>
  <si>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</si>
  <si>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</si>
  <si>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</si>
  <si>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</si>
  <si>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</si>
  <si>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</si>
  <si>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</si>
  <si>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январь 2023 года (нарастающим итогом с начала года)</t>
  </si>
  <si>
    <t>Утвержденные бюджетные назначения на 2023 год</t>
  </si>
  <si>
    <t>Исполнено за январь                 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</si>
</sst>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F13" sqref="F13:F14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4"/>
      <c r="F2" s="55"/>
      <c r="G2" s="55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6" t="s">
        <v>47</v>
      </c>
      <c r="B6" s="57"/>
      <c r="C6" s="57"/>
      <c r="D6" s="58"/>
      <c r="E6" s="58"/>
      <c r="F6" s="58"/>
      <c r="G6" s="58"/>
      <c r="H6" s="5"/>
      <c r="I6" s="5"/>
      <c r="J6" s="5"/>
      <c r="K6" s="5"/>
    </row>
    <row r="7" spans="1:11" ht="27.75" customHeight="1">
      <c r="A7" s="58"/>
      <c r="B7" s="58"/>
      <c r="C7" s="58"/>
      <c r="D7" s="58"/>
      <c r="E7" s="58"/>
      <c r="F7" s="58"/>
      <c r="G7" s="58"/>
      <c r="H7" s="5"/>
      <c r="I7" s="5"/>
      <c r="J7" s="5"/>
      <c r="K7" s="5"/>
    </row>
    <row r="8" spans="1:11" ht="18.75" customHeight="1">
      <c r="A8" s="58"/>
      <c r="B8" s="58"/>
      <c r="C8" s="58"/>
      <c r="D8" s="58"/>
      <c r="E8" s="58"/>
      <c r="F8" s="58"/>
      <c r="G8" s="58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47" t="s">
        <v>0</v>
      </c>
      <c r="B10" s="50"/>
      <c r="C10" s="50"/>
      <c r="D10" s="48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61"/>
      <c r="B11" s="65"/>
      <c r="C11" s="65"/>
      <c r="D11" s="49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61"/>
      <c r="B12" s="47" t="s">
        <v>2</v>
      </c>
      <c r="C12" s="63" t="s">
        <v>3</v>
      </c>
      <c r="D12" s="47" t="s">
        <v>48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61"/>
      <c r="B13" s="62"/>
      <c r="C13" s="64"/>
      <c r="D13" s="47"/>
      <c r="E13" s="51" t="s">
        <v>49</v>
      </c>
      <c r="F13" s="53" t="s">
        <v>35</v>
      </c>
      <c r="G13" s="53" t="s">
        <v>31</v>
      </c>
      <c r="H13" s="13"/>
      <c r="I13" s="13"/>
      <c r="J13" s="13"/>
      <c r="K13" s="13"/>
    </row>
    <row r="14" spans="1:11" ht="67.5" customHeight="1">
      <c r="A14" s="61"/>
      <c r="B14" s="62"/>
      <c r="C14" s="64"/>
      <c r="D14" s="47"/>
      <c r="E14" s="52"/>
      <c r="F14" s="52"/>
      <c r="G14" s="52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15021.8</v>
      </c>
      <c r="E16" s="40">
        <f>E18+E31+E34+E37+E41+E45+E48+E52+E55+E58</f>
        <v>317.7</v>
      </c>
      <c r="F16" s="40">
        <f>E16-D16</f>
        <v>-14704.099999999999</v>
      </c>
      <c r="G16" s="44">
        <f>E16/D16</f>
        <v>0.021149263071003475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2556.5</v>
      </c>
      <c r="E18" s="40">
        <f>E19+E20+E23+E28+E21+E22</f>
        <v>175.29999999999998</v>
      </c>
      <c r="F18" s="40">
        <f aca="true" t="shared" si="0" ref="F18:F26">E18-D18</f>
        <v>-2381.2</v>
      </c>
      <c r="G18" s="40">
        <f aca="true" t="shared" si="1" ref="G18:G24">E18/D18*100</f>
        <v>6.857031097203207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414.6</v>
      </c>
      <c r="E19" s="41">
        <v>30.1</v>
      </c>
      <c r="F19" s="41">
        <f t="shared" si="0"/>
        <v>-384.5</v>
      </c>
      <c r="G19" s="41">
        <f t="shared" si="1"/>
        <v>7.2600096478533525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1542.4</v>
      </c>
      <c r="E20" s="39">
        <v>141.7</v>
      </c>
      <c r="F20" s="39">
        <f t="shared" si="0"/>
        <v>-1400.7</v>
      </c>
      <c r="G20" s="39">
        <f t="shared" si="1"/>
        <v>9.18698132780083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446.5</v>
      </c>
      <c r="E23" s="39">
        <f>E24+E26</f>
        <v>3.5</v>
      </c>
      <c r="F23" s="39">
        <f t="shared" si="0"/>
        <v>-443</v>
      </c>
      <c r="G23" s="39">
        <f t="shared" si="1"/>
        <v>0.7838745800671892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413.5</v>
      </c>
      <c r="E26" s="42">
        <v>3.5</v>
      </c>
      <c r="F26" s="42">
        <f t="shared" si="0"/>
        <v>-410</v>
      </c>
      <c r="G26" s="39">
        <f>E26/D26*100</f>
        <v>0.8464328899637243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150</v>
      </c>
      <c r="E28" s="39">
        <v>0</v>
      </c>
      <c r="F28" s="39">
        <f>E28-D28</f>
        <v>-150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150</v>
      </c>
      <c r="E29" s="42">
        <v>0</v>
      </c>
      <c r="F29" s="39">
        <f>E29-D29</f>
        <v>-150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0</v>
      </c>
      <c r="F31" s="39">
        <f>F32</f>
        <v>296</v>
      </c>
      <c r="G31" s="39">
        <f>E31/D31*100</f>
        <v>0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0</v>
      </c>
      <c r="F32" s="42">
        <f>D32-E32</f>
        <v>296</v>
      </c>
      <c r="G32" s="39">
        <f>E32/D32*100</f>
        <v>0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0.1</v>
      </c>
      <c r="F34" s="39">
        <f>$F$35</f>
        <v>-47.699999999999996</v>
      </c>
      <c r="G34" s="39">
        <f>$G$35</f>
        <v>0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0.1</v>
      </c>
      <c r="F35" s="42">
        <f>E35-D35</f>
        <v>-47.699999999999996</v>
      </c>
      <c r="G35" s="42">
        <f>$G$38</f>
        <v>0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1570.5</v>
      </c>
      <c r="E37" s="39">
        <f>E38+E39</f>
        <v>8</v>
      </c>
      <c r="F37" s="39">
        <f>E37-D37</f>
        <v>-1562.5</v>
      </c>
      <c r="G37" s="39">
        <f>E37/D37*100</f>
        <v>0.5093919134033748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1520.5</v>
      </c>
      <c r="E38" s="42">
        <v>0</v>
      </c>
      <c r="F38" s="42">
        <f>E38-D38</f>
        <v>-1520.5</v>
      </c>
      <c r="G38" s="42">
        <f>E38/D38*100</f>
        <v>0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50</v>
      </c>
      <c r="E39" s="46">
        <v>8</v>
      </c>
      <c r="F39" s="42">
        <f>E39-D39</f>
        <v>-42</v>
      </c>
      <c r="G39" s="42">
        <f>E39/D39*100</f>
        <v>16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9965.2</v>
      </c>
      <c r="E41" s="39">
        <f>E42+E43</f>
        <v>93.69999999999999</v>
      </c>
      <c r="F41" s="39">
        <f>E41-D41</f>
        <v>-9871.5</v>
      </c>
      <c r="G41" s="39">
        <f>E41/D41*100</f>
        <v>0.9402721470718097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11">
        <v>7431</v>
      </c>
      <c r="E42" s="42">
        <v>9.1</v>
      </c>
      <c r="F42" s="42">
        <f>E42-D42</f>
        <v>-7421.9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2534.2</v>
      </c>
      <c r="E43" s="42">
        <v>84.6</v>
      </c>
      <c r="F43" s="42">
        <f>E43-D43</f>
        <v>-2449.6</v>
      </c>
      <c r="G43" s="39">
        <f>E43/D43*100</f>
        <v>3.3383316233919977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10</v>
      </c>
      <c r="E48" s="39">
        <f>E49+E50</f>
        <v>0</v>
      </c>
      <c r="F48" s="42">
        <f>E48-D48</f>
        <v>-10</v>
      </c>
      <c r="G48" s="42">
        <f>E48/D48*100</f>
        <v>0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10</v>
      </c>
      <c r="E49" s="42">
        <v>0</v>
      </c>
      <c r="F49" s="42">
        <f>E49-D49</f>
        <v>-10</v>
      </c>
      <c r="G49" s="42">
        <f>E49/D49*100</f>
        <v>0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494.3</v>
      </c>
      <c r="E52" s="39">
        <f>E53</f>
        <v>40.6</v>
      </c>
      <c r="F52" s="39">
        <f>F53</f>
        <v>-453.7</v>
      </c>
      <c r="G52" s="39">
        <f>E52/D52*100</f>
        <v>8.21363544406231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494.3</v>
      </c>
      <c r="E53" s="42">
        <v>40.6</v>
      </c>
      <c r="F53" s="42">
        <f>E53-D53</f>
        <v>-453.7</v>
      </c>
      <c r="G53" s="39">
        <f>E53/D53*100</f>
        <v>8.21363544406231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71.5</v>
      </c>
      <c r="E58" s="39">
        <f>$E$59</f>
        <v>0</v>
      </c>
      <c r="F58" s="39">
        <f>F59</f>
        <v>-71.5</v>
      </c>
      <c r="G58" s="37">
        <f>G59</f>
        <v>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71.5</v>
      </c>
      <c r="E59" s="42">
        <v>0</v>
      </c>
      <c r="F59" s="42">
        <f>E59-D59</f>
        <v>-71.5</v>
      </c>
      <c r="G59" s="38">
        <f>E59/D59*100</f>
        <v>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9"/>
      <c r="B62" s="60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E2:G2"/>
    <mergeCell ref="A6:G8"/>
    <mergeCell ref="A62:B62"/>
    <mergeCell ref="A10:A14"/>
    <mergeCell ref="B12:B14"/>
    <mergeCell ref="C12:C14"/>
    <mergeCell ref="B11:C11"/>
    <mergeCell ref="D12:D14"/>
    <mergeCell ref="D10:D11"/>
    <mergeCell ref="B10:C10"/>
    <mergeCell ref="E13:E14"/>
    <mergeCell ref="F13:F14"/>
    <mergeCell ref="G13:G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2023-03-07T10:31:31Z</dcterms:modified>
  <cp:category/>
  <cp:version/>
  <cp:contentType/>
  <cp:contentStatus/>
</cp:coreProperties>
</file>